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20400" windowHeight="8265"/>
  </bookViews>
  <sheets>
    <sheet name="Arkusz1" sheetId="1" r:id="rId1"/>
    <sheet name="Arkusz2" sheetId="2" r:id="rId2"/>
    <sheet name="Arkusz3" sheetId="3" r:id="rId3"/>
  </sheets>
  <calcPr calcId="125725"/>
</workbook>
</file>

<file path=xl/calcChain.xml><?xml version="1.0" encoding="utf-8"?>
<calcChain xmlns="http://schemas.openxmlformats.org/spreadsheetml/2006/main">
  <c r="AE31" i="1"/>
  <c r="AE30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K29"/>
  <c r="K24"/>
  <c r="L24"/>
  <c r="M24"/>
  <c r="N24"/>
  <c r="O24"/>
  <c r="P24"/>
  <c r="Q24"/>
  <c r="R24"/>
  <c r="S24"/>
  <c r="T24"/>
  <c r="U24"/>
  <c r="K23"/>
  <c r="L23"/>
  <c r="M23"/>
  <c r="N23"/>
  <c r="O23"/>
  <c r="P23"/>
  <c r="Q23"/>
  <c r="R23"/>
  <c r="S23"/>
  <c r="T23"/>
  <c r="U23"/>
  <c r="AE20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K19"/>
  <c r="AD17"/>
  <c r="AD20" s="1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D13"/>
  <c r="K17" s="1"/>
  <c r="K20" s="1"/>
  <c r="D12"/>
  <c r="AE14"/>
  <c r="N14" s="1"/>
  <c r="Z17" l="1"/>
  <c r="Z20" s="1"/>
  <c r="Z31" s="1"/>
  <c r="P17"/>
  <c r="P20" s="1"/>
  <c r="AB17"/>
  <c r="AB20" s="1"/>
  <c r="V17"/>
  <c r="V20" s="1"/>
  <c r="V31" s="1"/>
  <c r="Q17"/>
  <c r="Q20" s="1"/>
  <c r="Q30" s="1"/>
  <c r="L17"/>
  <c r="L20" s="1"/>
  <c r="L31" s="1"/>
  <c r="AC17"/>
  <c r="AC20" s="1"/>
  <c r="AC30" s="1"/>
  <c r="X17"/>
  <c r="X20" s="1"/>
  <c r="X31" s="1"/>
  <c r="R17"/>
  <c r="R20" s="1"/>
  <c r="R31" s="1"/>
  <c r="M17"/>
  <c r="M20" s="1"/>
  <c r="M30" s="1"/>
  <c r="Y17"/>
  <c r="Y20" s="1"/>
  <c r="Y30" s="1"/>
  <c r="T17"/>
  <c r="T20" s="1"/>
  <c r="T31" s="1"/>
  <c r="N17"/>
  <c r="N20" s="1"/>
  <c r="N31" s="1"/>
  <c r="U17"/>
  <c r="U20" s="1"/>
  <c r="U30" s="1"/>
  <c r="X30"/>
  <c r="AB30"/>
  <c r="AB31"/>
  <c r="AD30"/>
  <c r="AD31"/>
  <c r="T30"/>
  <c r="K30"/>
  <c r="K31"/>
  <c r="Z30"/>
  <c r="P30"/>
  <c r="P31"/>
  <c r="AC31"/>
  <c r="Y31"/>
  <c r="U31"/>
  <c r="M31"/>
  <c r="AA17"/>
  <c r="AA20" s="1"/>
  <c r="W17"/>
  <c r="W20" s="1"/>
  <c r="S17"/>
  <c r="S20" s="1"/>
  <c r="O17"/>
  <c r="O20" s="1"/>
  <c r="X14"/>
  <c r="X15" s="1"/>
  <c r="P14"/>
  <c r="P15" s="1"/>
  <c r="Z14"/>
  <c r="Z15" s="1"/>
  <c r="R14"/>
  <c r="R15" s="1"/>
  <c r="AB14"/>
  <c r="AB15" s="1"/>
  <c r="T14"/>
  <c r="T15" s="1"/>
  <c r="L14"/>
  <c r="L15" s="1"/>
  <c r="AD14"/>
  <c r="AD15" s="1"/>
  <c r="V14"/>
  <c r="V15" s="1"/>
  <c r="N15"/>
  <c r="AC14"/>
  <c r="Y14"/>
  <c r="Y15" s="1"/>
  <c r="U14"/>
  <c r="Q14"/>
  <c r="Q15" s="1"/>
  <c r="M14"/>
  <c r="M15" s="1"/>
  <c r="K15"/>
  <c r="AA14"/>
  <c r="AA15" s="1"/>
  <c r="W14"/>
  <c r="W15" s="1"/>
  <c r="S14"/>
  <c r="S15" s="1"/>
  <c r="O14"/>
  <c r="O15" s="1"/>
  <c r="K14"/>
  <c r="AC15"/>
  <c r="U15"/>
  <c r="V30" l="1"/>
  <c r="L30"/>
  <c r="N30"/>
  <c r="R30"/>
  <c r="Q31"/>
  <c r="S31"/>
  <c r="S30"/>
  <c r="O31"/>
  <c r="O30"/>
  <c r="W31"/>
  <c r="W30"/>
  <c r="AA31"/>
  <c r="AA30"/>
</calcChain>
</file>

<file path=xl/sharedStrings.xml><?xml version="1.0" encoding="utf-8"?>
<sst xmlns="http://schemas.openxmlformats.org/spreadsheetml/2006/main" count="35" uniqueCount="31">
  <si>
    <t xml:space="preserve">Można zmienić: </t>
  </si>
  <si>
    <t>[kg]</t>
  </si>
  <si>
    <t xml:space="preserve">Masa modelu bez ciężarków </t>
  </si>
  <si>
    <t>Masa pojedynczego ciężarka</t>
  </si>
  <si>
    <t>[m]</t>
  </si>
  <si>
    <t>ilość sekcji</t>
  </si>
  <si>
    <t>sekcja</t>
  </si>
  <si>
    <t>odległość</t>
  </si>
  <si>
    <t xml:space="preserve">BADAMY SKRZYDŁO </t>
  </si>
  <si>
    <t xml:space="preserve">NIE MOŻNA ZMIENIAĆ </t>
  </si>
  <si>
    <t>[-]</t>
  </si>
  <si>
    <t>model bez ciężarków</t>
  </si>
  <si>
    <t xml:space="preserve">model z ciężarkami </t>
  </si>
  <si>
    <t>Przeciążenie G</t>
  </si>
  <si>
    <t>RAMIĘ  DZIAŁANIA SIŁY (siła nośna) [m]</t>
  </si>
  <si>
    <t xml:space="preserve">WARTOŚĆ SIŁY </t>
  </si>
  <si>
    <t>b/2</t>
  </si>
  <si>
    <t xml:space="preserve">rozpiętość skrzydel b/2 </t>
  </si>
  <si>
    <t>(bez ciężarków[kg])</t>
  </si>
  <si>
    <t>(z ciężarkami[kg])</t>
  </si>
  <si>
    <t>ramię działania siły (ciężarek w połowie dł.)</t>
  </si>
  <si>
    <t xml:space="preserve">MOMENTY GNĄCE </t>
  </si>
  <si>
    <t>bez ciężarków [kg*m]</t>
  </si>
  <si>
    <t>ciężarek w kadłubie [kg*m]</t>
  </si>
  <si>
    <t xml:space="preserve">Siła masowa od ciężarków </t>
  </si>
  <si>
    <t>moment (ciężarki) [kg*m]</t>
  </si>
  <si>
    <t>MOMENTY PODSUMOWANIE [kg*m]</t>
  </si>
  <si>
    <t xml:space="preserve">model bez ciężarków </t>
  </si>
  <si>
    <t xml:space="preserve">model z ciężarkiem w kadłubie </t>
  </si>
  <si>
    <t>model z ciężarkiem w 1/2 rozpiętości skrzydeł</t>
  </si>
  <si>
    <t>Siła nośna rozłożona na jedno skrzydło (połowa)</t>
  </si>
</sst>
</file>

<file path=xl/styles.xml><?xml version="1.0" encoding="utf-8"?>
<styleSheet xmlns="http://schemas.openxmlformats.org/spreadsheetml/2006/main">
  <numFmts count="1">
    <numFmt numFmtId="165" formatCode="0.000"/>
  </numFmts>
  <fonts count="1">
    <font>
      <sz val="11"/>
      <color theme="1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165" fontId="0" fillId="2" borderId="0" xfId="0" applyNumberFormat="1" applyFill="1"/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plotArea>
      <c:layout/>
      <c:scatterChart>
        <c:scatterStyle val="lineMarker"/>
        <c:ser>
          <c:idx val="0"/>
          <c:order val="0"/>
          <c:tx>
            <c:v>BEZ CIĘŻARKÓW</c:v>
          </c:tx>
          <c:xVal>
            <c:numRef>
              <c:f>Arkusz1!$K$14:$AE$14</c:f>
              <c:numCache>
                <c:formatCode>General</c:formatCode>
                <c:ptCount val="21"/>
                <c:pt idx="0">
                  <c:v>0</c:v>
                </c:pt>
                <c:pt idx="1">
                  <c:v>5.0000000000000044E-2</c:v>
                </c:pt>
                <c:pt idx="2">
                  <c:v>9.9999999999999978E-2</c:v>
                </c:pt>
                <c:pt idx="3">
                  <c:v>0.15000000000000002</c:v>
                </c:pt>
                <c:pt idx="4">
                  <c:v>0.19999999999999996</c:v>
                </c:pt>
                <c:pt idx="5">
                  <c:v>0.25</c:v>
                </c:pt>
                <c:pt idx="6">
                  <c:v>0.30000000000000004</c:v>
                </c:pt>
                <c:pt idx="7">
                  <c:v>0.35</c:v>
                </c:pt>
                <c:pt idx="8">
                  <c:v>0.4</c:v>
                </c:pt>
                <c:pt idx="9">
                  <c:v>0.44999999999999996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Arkusz1!$K$29:$AE$29</c:f>
              <c:numCache>
                <c:formatCode>0.000</c:formatCode>
                <c:ptCount val="21"/>
                <c:pt idx="0">
                  <c:v>0.35</c:v>
                </c:pt>
                <c:pt idx="1">
                  <c:v>0.31587499999999996</c:v>
                </c:pt>
                <c:pt idx="2">
                  <c:v>0.28350000000000003</c:v>
                </c:pt>
                <c:pt idx="3">
                  <c:v>0.25287499999999996</c:v>
                </c:pt>
                <c:pt idx="4">
                  <c:v>0.22399999999999998</c:v>
                </c:pt>
                <c:pt idx="5">
                  <c:v>0.19687499999999997</c:v>
                </c:pt>
                <c:pt idx="6">
                  <c:v>0.17149999999999996</c:v>
                </c:pt>
                <c:pt idx="7">
                  <c:v>0.14787499999999998</c:v>
                </c:pt>
                <c:pt idx="8">
                  <c:v>0.126</c:v>
                </c:pt>
                <c:pt idx="9">
                  <c:v>0.10587500000000001</c:v>
                </c:pt>
                <c:pt idx="10">
                  <c:v>8.7499999999999994E-2</c:v>
                </c:pt>
                <c:pt idx="11">
                  <c:v>7.087499999999998E-2</c:v>
                </c:pt>
                <c:pt idx="12">
                  <c:v>5.5999999999999994E-2</c:v>
                </c:pt>
                <c:pt idx="13">
                  <c:v>4.287499999999999E-2</c:v>
                </c:pt>
                <c:pt idx="14">
                  <c:v>3.1500000000000007E-2</c:v>
                </c:pt>
                <c:pt idx="15">
                  <c:v>2.1874999999999999E-2</c:v>
                </c:pt>
                <c:pt idx="16">
                  <c:v>1.3999999999999993E-2</c:v>
                </c:pt>
                <c:pt idx="17">
                  <c:v>7.8750000000000018E-3</c:v>
                </c:pt>
                <c:pt idx="18">
                  <c:v>3.4999999999999983E-3</c:v>
                </c:pt>
                <c:pt idx="19">
                  <c:v>8.7500000000000154E-4</c:v>
                </c:pt>
                <c:pt idx="20">
                  <c:v>0</c:v>
                </c:pt>
              </c:numCache>
            </c:numRef>
          </c:yVal>
        </c:ser>
        <c:ser>
          <c:idx val="1"/>
          <c:order val="1"/>
          <c:tx>
            <c:v>CIĘŻARKI W KADLUBIE</c:v>
          </c:tx>
          <c:spPr>
            <a:ln w="25400"/>
          </c:spPr>
          <c:marker>
            <c:symbol val="circle"/>
            <c:size val="4"/>
          </c:marker>
          <c:xVal>
            <c:numRef>
              <c:f>Arkusz1!$K$14:$AE$14</c:f>
              <c:numCache>
                <c:formatCode>General</c:formatCode>
                <c:ptCount val="21"/>
                <c:pt idx="0">
                  <c:v>0</c:v>
                </c:pt>
                <c:pt idx="1">
                  <c:v>5.0000000000000044E-2</c:v>
                </c:pt>
                <c:pt idx="2">
                  <c:v>9.9999999999999978E-2</c:v>
                </c:pt>
                <c:pt idx="3">
                  <c:v>0.15000000000000002</c:v>
                </c:pt>
                <c:pt idx="4">
                  <c:v>0.19999999999999996</c:v>
                </c:pt>
                <c:pt idx="5">
                  <c:v>0.25</c:v>
                </c:pt>
                <c:pt idx="6">
                  <c:v>0.30000000000000004</c:v>
                </c:pt>
                <c:pt idx="7">
                  <c:v>0.35</c:v>
                </c:pt>
                <c:pt idx="8">
                  <c:v>0.4</c:v>
                </c:pt>
                <c:pt idx="9">
                  <c:v>0.44999999999999996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Arkusz1!$K$30:$AE$30</c:f>
              <c:numCache>
                <c:formatCode>0.000</c:formatCode>
                <c:ptCount val="21"/>
                <c:pt idx="0">
                  <c:v>0.44999999999999996</c:v>
                </c:pt>
                <c:pt idx="1">
                  <c:v>0.4061249999999999</c:v>
                </c:pt>
                <c:pt idx="2">
                  <c:v>0.36449999999999999</c:v>
                </c:pt>
                <c:pt idx="3">
                  <c:v>0.32512499999999994</c:v>
                </c:pt>
                <c:pt idx="4">
                  <c:v>0.28799999999999998</c:v>
                </c:pt>
                <c:pt idx="5">
                  <c:v>0.25312499999999999</c:v>
                </c:pt>
                <c:pt idx="6">
                  <c:v>0.22049999999999995</c:v>
                </c:pt>
                <c:pt idx="7">
                  <c:v>0.19012499999999999</c:v>
                </c:pt>
                <c:pt idx="8">
                  <c:v>0.16199999999999998</c:v>
                </c:pt>
                <c:pt idx="9">
                  <c:v>0.136125</c:v>
                </c:pt>
                <c:pt idx="10">
                  <c:v>0.11249999999999999</c:v>
                </c:pt>
                <c:pt idx="11">
                  <c:v>9.112499999999997E-2</c:v>
                </c:pt>
                <c:pt idx="12">
                  <c:v>7.1999999999999995E-2</c:v>
                </c:pt>
                <c:pt idx="13">
                  <c:v>5.5124999999999987E-2</c:v>
                </c:pt>
                <c:pt idx="14">
                  <c:v>4.0500000000000008E-2</c:v>
                </c:pt>
                <c:pt idx="15">
                  <c:v>2.8124999999999997E-2</c:v>
                </c:pt>
                <c:pt idx="16">
                  <c:v>1.7999999999999988E-2</c:v>
                </c:pt>
                <c:pt idx="17">
                  <c:v>1.0125000000000002E-2</c:v>
                </c:pt>
                <c:pt idx="18">
                  <c:v>4.4999999999999971E-3</c:v>
                </c:pt>
                <c:pt idx="19">
                  <c:v>1.1250000000000019E-3</c:v>
                </c:pt>
                <c:pt idx="20">
                  <c:v>0</c:v>
                </c:pt>
              </c:numCache>
            </c:numRef>
          </c:yVal>
        </c:ser>
        <c:ser>
          <c:idx val="2"/>
          <c:order val="2"/>
          <c:tx>
            <c:v>CIĘŻARKI W SKRZYDŁACH</c:v>
          </c:tx>
          <c:spPr>
            <a:ln>
              <a:prstDash val="solid"/>
            </a:ln>
          </c:spPr>
          <c:marker>
            <c:symbol val="circle"/>
            <c:size val="7"/>
          </c:marker>
          <c:dPt>
            <c:idx val="9"/>
            <c:marker>
              <c:spPr>
                <a:ln>
                  <a:prstDash val="dash"/>
                </a:ln>
              </c:spPr>
            </c:marker>
          </c:dPt>
          <c:xVal>
            <c:numRef>
              <c:f>Arkusz1!$K$14:$AE$14</c:f>
              <c:numCache>
                <c:formatCode>General</c:formatCode>
                <c:ptCount val="21"/>
                <c:pt idx="0">
                  <c:v>0</c:v>
                </c:pt>
                <c:pt idx="1">
                  <c:v>5.0000000000000044E-2</c:v>
                </c:pt>
                <c:pt idx="2">
                  <c:v>9.9999999999999978E-2</c:v>
                </c:pt>
                <c:pt idx="3">
                  <c:v>0.15000000000000002</c:v>
                </c:pt>
                <c:pt idx="4">
                  <c:v>0.19999999999999996</c:v>
                </c:pt>
                <c:pt idx="5">
                  <c:v>0.25</c:v>
                </c:pt>
                <c:pt idx="6">
                  <c:v>0.30000000000000004</c:v>
                </c:pt>
                <c:pt idx="7">
                  <c:v>0.35</c:v>
                </c:pt>
                <c:pt idx="8">
                  <c:v>0.4</c:v>
                </c:pt>
                <c:pt idx="9">
                  <c:v>0.44999999999999996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Arkusz1!$K$31:$AE$31</c:f>
              <c:numCache>
                <c:formatCode>0.000</c:formatCode>
                <c:ptCount val="21"/>
                <c:pt idx="0">
                  <c:v>0.35</c:v>
                </c:pt>
                <c:pt idx="1">
                  <c:v>0.31612499999999988</c:v>
                </c:pt>
                <c:pt idx="2">
                  <c:v>0.28449999999999998</c:v>
                </c:pt>
                <c:pt idx="3">
                  <c:v>0.25512499999999994</c:v>
                </c:pt>
                <c:pt idx="4">
                  <c:v>0.22799999999999998</c:v>
                </c:pt>
                <c:pt idx="5">
                  <c:v>0.203125</c:v>
                </c:pt>
                <c:pt idx="6">
                  <c:v>0.18049999999999994</c:v>
                </c:pt>
                <c:pt idx="7">
                  <c:v>0.16012499999999999</c:v>
                </c:pt>
                <c:pt idx="8">
                  <c:v>0.14199999999999999</c:v>
                </c:pt>
                <c:pt idx="9">
                  <c:v>0.12612499999999999</c:v>
                </c:pt>
                <c:pt idx="10">
                  <c:v>0.11249999999999999</c:v>
                </c:pt>
                <c:pt idx="11">
                  <c:v>9.112499999999997E-2</c:v>
                </c:pt>
                <c:pt idx="12">
                  <c:v>7.1999999999999995E-2</c:v>
                </c:pt>
                <c:pt idx="13">
                  <c:v>5.5124999999999987E-2</c:v>
                </c:pt>
                <c:pt idx="14">
                  <c:v>4.0500000000000008E-2</c:v>
                </c:pt>
                <c:pt idx="15">
                  <c:v>2.8124999999999997E-2</c:v>
                </c:pt>
                <c:pt idx="16">
                  <c:v>1.7999999999999988E-2</c:v>
                </c:pt>
                <c:pt idx="17">
                  <c:v>1.0125000000000002E-2</c:v>
                </c:pt>
                <c:pt idx="18">
                  <c:v>4.4999999999999971E-3</c:v>
                </c:pt>
                <c:pt idx="19">
                  <c:v>1.1250000000000019E-3</c:v>
                </c:pt>
                <c:pt idx="20">
                  <c:v>0</c:v>
                </c:pt>
              </c:numCache>
            </c:numRef>
          </c:yVal>
        </c:ser>
        <c:axId val="49552000"/>
        <c:axId val="49550464"/>
      </c:scatterChart>
      <c:valAx>
        <c:axId val="495520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l-PL"/>
                  <a:t>b/2 [m]</a:t>
                </a:r>
              </a:p>
            </c:rich>
          </c:tx>
          <c:layout/>
        </c:title>
        <c:numFmt formatCode="General" sourceLinked="1"/>
        <c:tickLblPos val="nextTo"/>
        <c:crossAx val="49550464"/>
        <c:crosses val="autoZero"/>
        <c:crossBetween val="midCat"/>
      </c:valAx>
      <c:valAx>
        <c:axId val="4955046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l-PL"/>
                  <a:t>Mg [kgm]</a:t>
                </a:r>
              </a:p>
            </c:rich>
          </c:tx>
          <c:layout/>
        </c:title>
        <c:numFmt formatCode="0.000" sourceLinked="1"/>
        <c:tickLblPos val="nextTo"/>
        <c:crossAx val="4955200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266700</xdr:colOff>
      <xdr:row>37</xdr:row>
      <xdr:rowOff>66675</xdr:rowOff>
    </xdr:from>
    <xdr:to>
      <xdr:col>25</xdr:col>
      <xdr:colOff>342900</xdr:colOff>
      <xdr:row>65</xdr:row>
      <xdr:rowOff>123825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AE31"/>
  <sheetViews>
    <sheetView tabSelected="1" topLeftCell="H1" workbookViewId="0">
      <selection activeCell="H8" sqref="H8"/>
    </sheetView>
  </sheetViews>
  <sheetFormatPr defaultRowHeight="14.25"/>
  <cols>
    <col min="3" max="3" width="16.625" customWidth="1"/>
    <col min="10" max="10" width="20.625" customWidth="1"/>
  </cols>
  <sheetData>
    <row r="3" spans="2:31">
      <c r="B3" s="2" t="s">
        <v>0</v>
      </c>
      <c r="C3" s="2"/>
      <c r="D3" s="2"/>
      <c r="E3" s="2"/>
    </row>
    <row r="4" spans="2:31">
      <c r="B4" s="2" t="s">
        <v>2</v>
      </c>
      <c r="C4" s="2"/>
      <c r="D4" s="2">
        <v>1.4</v>
      </c>
      <c r="E4" s="2" t="s">
        <v>1</v>
      </c>
    </row>
    <row r="5" spans="2:31">
      <c r="B5" s="2" t="s">
        <v>3</v>
      </c>
      <c r="C5" s="2"/>
      <c r="D5" s="2">
        <v>0.2</v>
      </c>
      <c r="E5" s="2" t="s">
        <v>1</v>
      </c>
    </row>
    <row r="6" spans="2:31">
      <c r="B6" s="2" t="s">
        <v>17</v>
      </c>
      <c r="C6" s="2"/>
      <c r="D6" s="2">
        <v>2</v>
      </c>
      <c r="E6" s="2" t="s">
        <v>4</v>
      </c>
    </row>
    <row r="7" spans="2:31">
      <c r="B7" s="2" t="s">
        <v>13</v>
      </c>
      <c r="C7" s="2"/>
      <c r="D7" s="2">
        <v>1</v>
      </c>
      <c r="E7" s="2" t="s">
        <v>10</v>
      </c>
    </row>
    <row r="8" spans="2:31">
      <c r="B8" s="1" t="s">
        <v>9</v>
      </c>
      <c r="C8" s="1"/>
      <c r="D8" s="1"/>
      <c r="E8" s="1"/>
    </row>
    <row r="9" spans="2:31">
      <c r="B9" s="1"/>
      <c r="C9" s="1" t="s">
        <v>5</v>
      </c>
      <c r="D9" s="1">
        <v>20</v>
      </c>
      <c r="E9" s="1" t="s">
        <v>10</v>
      </c>
    </row>
    <row r="10" spans="2:31">
      <c r="B10" s="1"/>
      <c r="C10" s="1"/>
      <c r="D10" s="1"/>
      <c r="E10" s="1"/>
    </row>
    <row r="11" spans="2:31">
      <c r="B11" s="1" t="s">
        <v>30</v>
      </c>
      <c r="C11" s="1"/>
      <c r="D11" s="1"/>
      <c r="E11" s="1"/>
      <c r="H11" s="1"/>
      <c r="I11" s="1"/>
      <c r="J11" s="1" t="s">
        <v>8</v>
      </c>
      <c r="K11" s="1"/>
      <c r="L11" s="1" t="s">
        <v>16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2:31">
      <c r="B12" s="1" t="s">
        <v>11</v>
      </c>
      <c r="C12" s="1"/>
      <c r="D12" s="1">
        <f>D4/2*D7</f>
        <v>0.7</v>
      </c>
      <c r="E12" s="1" t="s">
        <v>1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2:31">
      <c r="B13" s="1" t="s">
        <v>12</v>
      </c>
      <c r="C13" s="1"/>
      <c r="D13" s="1">
        <f>(D4/2+D5)*D7</f>
        <v>0.89999999999999991</v>
      </c>
      <c r="E13" s="1" t="s">
        <v>1</v>
      </c>
      <c r="H13" s="1"/>
      <c r="I13" s="1"/>
      <c r="J13" s="1" t="s">
        <v>6</v>
      </c>
      <c r="K13" s="1"/>
      <c r="L13" s="1">
        <v>1</v>
      </c>
      <c r="M13" s="1">
        <v>2</v>
      </c>
      <c r="N13" s="1">
        <v>3</v>
      </c>
      <c r="O13" s="1">
        <v>4</v>
      </c>
      <c r="P13" s="1">
        <v>5</v>
      </c>
      <c r="Q13" s="1">
        <v>6</v>
      </c>
      <c r="R13" s="1">
        <v>7</v>
      </c>
      <c r="S13" s="1">
        <v>8</v>
      </c>
      <c r="T13" s="1">
        <v>9</v>
      </c>
      <c r="U13" s="1">
        <v>10</v>
      </c>
      <c r="V13" s="1">
        <v>11</v>
      </c>
      <c r="W13" s="1">
        <v>12</v>
      </c>
      <c r="X13" s="1">
        <v>13</v>
      </c>
      <c r="Y13" s="1">
        <v>14</v>
      </c>
      <c r="Z13" s="1">
        <v>15</v>
      </c>
      <c r="AA13" s="1">
        <v>16</v>
      </c>
      <c r="AB13" s="1">
        <v>17</v>
      </c>
      <c r="AC13" s="1">
        <v>18</v>
      </c>
      <c r="AD13" s="1">
        <v>19</v>
      </c>
      <c r="AE13" s="1">
        <v>20</v>
      </c>
    </row>
    <row r="14" spans="2:31">
      <c r="H14" s="1"/>
      <c r="I14" s="1"/>
      <c r="J14" s="1" t="s">
        <v>7</v>
      </c>
      <c r="K14" s="1">
        <f>$AE$14-(20-K13)/20*$AE$14</f>
        <v>0</v>
      </c>
      <c r="L14" s="1">
        <f>$AE$14-(20-L13)/20*$AE$14</f>
        <v>5.0000000000000044E-2</v>
      </c>
      <c r="M14" s="1">
        <f>$AE$14-(20-M13)/20*$AE$14</f>
        <v>9.9999999999999978E-2</v>
      </c>
      <c r="N14" s="1">
        <f>$AE$14-(20-N13)/20*$AE$14</f>
        <v>0.15000000000000002</v>
      </c>
      <c r="O14" s="1">
        <f>$AE$14-(20-O13)/20*$AE$14</f>
        <v>0.19999999999999996</v>
      </c>
      <c r="P14" s="1">
        <f>$AE$14-(20-P13)/20*$AE$14</f>
        <v>0.25</v>
      </c>
      <c r="Q14" s="1">
        <f>$AE$14-(20-Q13)/20*$AE$14</f>
        <v>0.30000000000000004</v>
      </c>
      <c r="R14" s="1">
        <f>$AE$14-(20-R13)/20*$AE$14</f>
        <v>0.35</v>
      </c>
      <c r="S14" s="1">
        <f>$AE$14-(20-S13)/20*$AE$14</f>
        <v>0.4</v>
      </c>
      <c r="T14" s="1">
        <f>$AE$14-(20-T13)/20*$AE$14</f>
        <v>0.44999999999999996</v>
      </c>
      <c r="U14" s="1">
        <f>$AE$14-(20-U13)/20*$AE$14</f>
        <v>0.5</v>
      </c>
      <c r="V14" s="1">
        <f>$AE$14-(20-V13)/20*$AE$14</f>
        <v>0.55000000000000004</v>
      </c>
      <c r="W14" s="1">
        <f>$AE$14-(20-W13)/20*$AE$14</f>
        <v>0.6</v>
      </c>
      <c r="X14" s="1">
        <f>$AE$14-(20-X13)/20*$AE$14</f>
        <v>0.65</v>
      </c>
      <c r="Y14" s="1">
        <f>$AE$14-(20-Y13)/20*$AE$14</f>
        <v>0.7</v>
      </c>
      <c r="Z14" s="1">
        <f>$AE$14-(20-Z13)/20*$AE$14</f>
        <v>0.75</v>
      </c>
      <c r="AA14" s="1">
        <f>$AE$14-(20-AA13)/20*$AE$14</f>
        <v>0.8</v>
      </c>
      <c r="AB14" s="1">
        <f>$AE$14-(20-AB13)/20*$AE$14</f>
        <v>0.85</v>
      </c>
      <c r="AC14" s="1">
        <f>$AE$14-(20-AC13)/20*$AE$14</f>
        <v>0.9</v>
      </c>
      <c r="AD14" s="1">
        <f>$AE$14-(20-AD13)/20*$AE$14</f>
        <v>0.95</v>
      </c>
      <c r="AE14" s="1">
        <f>D6/2</f>
        <v>1</v>
      </c>
    </row>
    <row r="15" spans="2:31">
      <c r="H15" s="1" t="s">
        <v>14</v>
      </c>
      <c r="I15" s="1"/>
      <c r="J15" s="1"/>
      <c r="K15" s="1">
        <f>($AE$14-K14)/2</f>
        <v>0.5</v>
      </c>
      <c r="L15" s="1">
        <f>($AE$14-L14)/2</f>
        <v>0.47499999999999998</v>
      </c>
      <c r="M15" s="1">
        <f>($AE$14-M14)/2</f>
        <v>0.45</v>
      </c>
      <c r="N15" s="1">
        <f>($AE$14-N14)/2</f>
        <v>0.42499999999999999</v>
      </c>
      <c r="O15" s="1">
        <f>($AE$14-O14)/2</f>
        <v>0.4</v>
      </c>
      <c r="P15" s="1">
        <f>($AE$14-P14)/2</f>
        <v>0.375</v>
      </c>
      <c r="Q15" s="1">
        <f>($AE$14-Q14)/2</f>
        <v>0.35</v>
      </c>
      <c r="R15" s="1">
        <f>($AE$14-R14)/2</f>
        <v>0.32500000000000001</v>
      </c>
      <c r="S15" s="1">
        <f>($AE$14-S14)/2</f>
        <v>0.3</v>
      </c>
      <c r="T15" s="1">
        <f>($AE$14-T14)/2</f>
        <v>0.27500000000000002</v>
      </c>
      <c r="U15" s="1">
        <f>($AE$14-U14)/2</f>
        <v>0.25</v>
      </c>
      <c r="V15" s="1">
        <f>($AE$14-V14)/2</f>
        <v>0.22499999999999998</v>
      </c>
      <c r="W15" s="1">
        <f>($AE$14-W14)/2</f>
        <v>0.2</v>
      </c>
      <c r="X15" s="1">
        <f>($AE$14-X14)/2</f>
        <v>0.17499999999999999</v>
      </c>
      <c r="Y15" s="1">
        <f>($AE$14-Y14)/2</f>
        <v>0.15000000000000002</v>
      </c>
      <c r="Z15" s="1">
        <f>($AE$14-Z14)/2</f>
        <v>0.125</v>
      </c>
      <c r="AA15" s="1">
        <f>($AE$14-AA14)/2</f>
        <v>9.9999999999999978E-2</v>
      </c>
      <c r="AB15" s="1">
        <f>($AE$14-AB14)/2</f>
        <v>7.5000000000000011E-2</v>
      </c>
      <c r="AC15" s="1">
        <f>($AE$14-AC14)/2</f>
        <v>4.9999999999999989E-2</v>
      </c>
      <c r="AD15" s="1">
        <f>($AE$14-AD14)/2</f>
        <v>2.5000000000000022E-2</v>
      </c>
      <c r="AE15" s="1">
        <v>0</v>
      </c>
    </row>
    <row r="16" spans="2:31">
      <c r="H16" s="1" t="s">
        <v>15</v>
      </c>
      <c r="I16" s="1"/>
      <c r="J16" s="1" t="s">
        <v>18</v>
      </c>
      <c r="K16" s="1">
        <f t="shared" ref="K16:AC16" si="0">($AE$14-K14)/($AE$14)*$D$12</f>
        <v>0.7</v>
      </c>
      <c r="L16" s="1">
        <f t="shared" si="0"/>
        <v>0.66499999999999992</v>
      </c>
      <c r="M16" s="1">
        <f t="shared" si="0"/>
        <v>0.63</v>
      </c>
      <c r="N16" s="1">
        <f t="shared" si="0"/>
        <v>0.59499999999999997</v>
      </c>
      <c r="O16" s="1">
        <f t="shared" si="0"/>
        <v>0.55999999999999994</v>
      </c>
      <c r="P16" s="1">
        <f t="shared" si="0"/>
        <v>0.52499999999999991</v>
      </c>
      <c r="Q16" s="1">
        <f t="shared" si="0"/>
        <v>0.48999999999999994</v>
      </c>
      <c r="R16" s="1">
        <f t="shared" si="0"/>
        <v>0.45499999999999996</v>
      </c>
      <c r="S16" s="1">
        <f t="shared" si="0"/>
        <v>0.42</v>
      </c>
      <c r="T16" s="1">
        <f t="shared" si="0"/>
        <v>0.38500000000000001</v>
      </c>
      <c r="U16" s="1">
        <f t="shared" si="0"/>
        <v>0.35</v>
      </c>
      <c r="V16" s="1">
        <f t="shared" si="0"/>
        <v>0.31499999999999995</v>
      </c>
      <c r="W16" s="1">
        <f t="shared" si="0"/>
        <v>0.27999999999999997</v>
      </c>
      <c r="X16" s="1">
        <f t="shared" si="0"/>
        <v>0.24499999999999997</v>
      </c>
      <c r="Y16" s="1">
        <f t="shared" si="0"/>
        <v>0.21000000000000002</v>
      </c>
      <c r="Z16" s="1">
        <f t="shared" si="0"/>
        <v>0.17499999999999999</v>
      </c>
      <c r="AA16" s="1">
        <f t="shared" si="0"/>
        <v>0.13999999999999996</v>
      </c>
      <c r="AB16" s="1">
        <f t="shared" si="0"/>
        <v>0.10500000000000001</v>
      </c>
      <c r="AC16" s="1">
        <f t="shared" si="0"/>
        <v>6.9999999999999979E-2</v>
      </c>
      <c r="AD16" s="1">
        <f>($AE$14-AD14)/($AE$14)*$D$12</f>
        <v>3.5000000000000031E-2</v>
      </c>
      <c r="AE16" s="1">
        <v>0</v>
      </c>
    </row>
    <row r="17" spans="8:31">
      <c r="H17" s="1"/>
      <c r="I17" s="1"/>
      <c r="J17" s="1" t="s">
        <v>19</v>
      </c>
      <c r="K17" s="1">
        <f t="shared" ref="K17:AC17" si="1">($AE$14-K14)/($AE$14)*$D$13</f>
        <v>0.89999999999999991</v>
      </c>
      <c r="L17" s="1">
        <f t="shared" si="1"/>
        <v>0.85499999999999987</v>
      </c>
      <c r="M17" s="1">
        <f t="shared" si="1"/>
        <v>0.80999999999999994</v>
      </c>
      <c r="N17" s="1">
        <f t="shared" si="1"/>
        <v>0.7649999999999999</v>
      </c>
      <c r="O17" s="1">
        <f t="shared" si="1"/>
        <v>0.72</v>
      </c>
      <c r="P17" s="1">
        <f t="shared" si="1"/>
        <v>0.67499999999999993</v>
      </c>
      <c r="Q17" s="1">
        <f t="shared" si="1"/>
        <v>0.62999999999999989</v>
      </c>
      <c r="R17" s="1">
        <f t="shared" si="1"/>
        <v>0.58499999999999996</v>
      </c>
      <c r="S17" s="1">
        <f t="shared" si="1"/>
        <v>0.53999999999999992</v>
      </c>
      <c r="T17" s="1">
        <f t="shared" si="1"/>
        <v>0.495</v>
      </c>
      <c r="U17" s="1">
        <f t="shared" si="1"/>
        <v>0.44999999999999996</v>
      </c>
      <c r="V17" s="1">
        <f t="shared" si="1"/>
        <v>0.40499999999999992</v>
      </c>
      <c r="W17" s="1">
        <f t="shared" si="1"/>
        <v>0.36</v>
      </c>
      <c r="X17" s="1">
        <f t="shared" si="1"/>
        <v>0.31499999999999995</v>
      </c>
      <c r="Y17" s="1">
        <f t="shared" si="1"/>
        <v>0.27</v>
      </c>
      <c r="Z17" s="1">
        <f t="shared" si="1"/>
        <v>0.22499999999999998</v>
      </c>
      <c r="AA17" s="1">
        <f t="shared" si="1"/>
        <v>0.17999999999999994</v>
      </c>
      <c r="AB17" s="1">
        <f t="shared" si="1"/>
        <v>0.13500000000000001</v>
      </c>
      <c r="AC17" s="1">
        <f t="shared" si="1"/>
        <v>8.9999999999999969E-2</v>
      </c>
      <c r="AD17" s="1">
        <f>($AE$14-AD14)/($AE$14)*$D$13</f>
        <v>4.5000000000000033E-2</v>
      </c>
      <c r="AE17" s="1">
        <v>0</v>
      </c>
    </row>
    <row r="18" spans="8:31">
      <c r="H18" s="1" t="s">
        <v>21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8:31">
      <c r="H19" s="1" t="s">
        <v>22</v>
      </c>
      <c r="I19" s="1"/>
      <c r="J19" s="1"/>
      <c r="K19" s="3">
        <f>K15*K16</f>
        <v>0.35</v>
      </c>
      <c r="L19" s="3">
        <f t="shared" ref="L19:AE19" si="2">L15*L16</f>
        <v>0.31587499999999996</v>
      </c>
      <c r="M19" s="3">
        <f t="shared" si="2"/>
        <v>0.28350000000000003</v>
      </c>
      <c r="N19" s="3">
        <f t="shared" si="2"/>
        <v>0.25287499999999996</v>
      </c>
      <c r="O19" s="3">
        <f t="shared" si="2"/>
        <v>0.22399999999999998</v>
      </c>
      <c r="P19" s="3">
        <f t="shared" si="2"/>
        <v>0.19687499999999997</v>
      </c>
      <c r="Q19" s="3">
        <f t="shared" si="2"/>
        <v>0.17149999999999996</v>
      </c>
      <c r="R19" s="3">
        <f t="shared" si="2"/>
        <v>0.14787499999999998</v>
      </c>
      <c r="S19" s="3">
        <f t="shared" si="2"/>
        <v>0.126</v>
      </c>
      <c r="T19" s="3">
        <f t="shared" si="2"/>
        <v>0.10587500000000001</v>
      </c>
      <c r="U19" s="3">
        <f t="shared" si="2"/>
        <v>8.7499999999999994E-2</v>
      </c>
      <c r="V19" s="3">
        <f t="shared" si="2"/>
        <v>7.087499999999998E-2</v>
      </c>
      <c r="W19" s="3">
        <f t="shared" si="2"/>
        <v>5.5999999999999994E-2</v>
      </c>
      <c r="X19" s="3">
        <f t="shared" si="2"/>
        <v>4.287499999999999E-2</v>
      </c>
      <c r="Y19" s="3">
        <f t="shared" si="2"/>
        <v>3.1500000000000007E-2</v>
      </c>
      <c r="Z19" s="3">
        <f t="shared" si="2"/>
        <v>2.1874999999999999E-2</v>
      </c>
      <c r="AA19" s="3">
        <f t="shared" si="2"/>
        <v>1.3999999999999993E-2</v>
      </c>
      <c r="AB19" s="3">
        <f t="shared" si="2"/>
        <v>7.8750000000000018E-3</v>
      </c>
      <c r="AC19" s="3">
        <f t="shared" si="2"/>
        <v>3.4999999999999983E-3</v>
      </c>
      <c r="AD19" s="3">
        <f t="shared" si="2"/>
        <v>8.7500000000000154E-4</v>
      </c>
      <c r="AE19" s="3">
        <f t="shared" si="2"/>
        <v>0</v>
      </c>
    </row>
    <row r="20" spans="8:31">
      <c r="H20" s="1" t="s">
        <v>23</v>
      </c>
      <c r="I20" s="1"/>
      <c r="J20" s="1"/>
      <c r="K20" s="3">
        <f>K15*K17</f>
        <v>0.44999999999999996</v>
      </c>
      <c r="L20" s="3">
        <f t="shared" ref="L20:AE20" si="3">L15*L17</f>
        <v>0.4061249999999999</v>
      </c>
      <c r="M20" s="3">
        <f t="shared" si="3"/>
        <v>0.36449999999999999</v>
      </c>
      <c r="N20" s="3">
        <f t="shared" si="3"/>
        <v>0.32512499999999994</v>
      </c>
      <c r="O20" s="3">
        <f t="shared" si="3"/>
        <v>0.28799999999999998</v>
      </c>
      <c r="P20" s="3">
        <f t="shared" si="3"/>
        <v>0.25312499999999999</v>
      </c>
      <c r="Q20" s="3">
        <f t="shared" si="3"/>
        <v>0.22049999999999995</v>
      </c>
      <c r="R20" s="3">
        <f t="shared" si="3"/>
        <v>0.19012499999999999</v>
      </c>
      <c r="S20" s="3">
        <f t="shared" si="3"/>
        <v>0.16199999999999998</v>
      </c>
      <c r="T20" s="3">
        <f t="shared" si="3"/>
        <v>0.136125</v>
      </c>
      <c r="U20" s="3">
        <f t="shared" si="3"/>
        <v>0.11249999999999999</v>
      </c>
      <c r="V20" s="3">
        <f t="shared" si="3"/>
        <v>9.112499999999997E-2</v>
      </c>
      <c r="W20" s="3">
        <f t="shared" si="3"/>
        <v>7.1999999999999995E-2</v>
      </c>
      <c r="X20" s="3">
        <f t="shared" si="3"/>
        <v>5.5124999999999987E-2</v>
      </c>
      <c r="Y20" s="3">
        <f t="shared" si="3"/>
        <v>4.0500000000000008E-2</v>
      </c>
      <c r="Z20" s="3">
        <f t="shared" si="3"/>
        <v>2.8124999999999997E-2</v>
      </c>
      <c r="AA20" s="3">
        <f t="shared" si="3"/>
        <v>1.7999999999999988E-2</v>
      </c>
      <c r="AB20" s="3">
        <f t="shared" si="3"/>
        <v>1.0125000000000002E-2</v>
      </c>
      <c r="AC20" s="3">
        <f t="shared" si="3"/>
        <v>4.4999999999999971E-3</v>
      </c>
      <c r="AD20" s="3">
        <f t="shared" si="3"/>
        <v>1.1250000000000019E-3</v>
      </c>
      <c r="AE20" s="3">
        <f t="shared" si="3"/>
        <v>0</v>
      </c>
    </row>
    <row r="21" spans="8:31"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8:31">
      <c r="H22" s="1" t="s">
        <v>24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8:31">
      <c r="H23" s="1" t="s">
        <v>20</v>
      </c>
      <c r="I23" s="1"/>
      <c r="J23" s="1"/>
      <c r="K23" s="1">
        <f>$U$14-K14</f>
        <v>0.5</v>
      </c>
      <c r="L23" s="1">
        <f>$U$14-L14</f>
        <v>0.44999999999999996</v>
      </c>
      <c r="M23" s="1">
        <f>$U$14-M14</f>
        <v>0.4</v>
      </c>
      <c r="N23" s="1">
        <f>$U$14-N14</f>
        <v>0.35</v>
      </c>
      <c r="O23" s="1">
        <f>$U$14-O14</f>
        <v>0.30000000000000004</v>
      </c>
      <c r="P23" s="1">
        <f>$U$14-P14</f>
        <v>0.25</v>
      </c>
      <c r="Q23" s="1">
        <f>$U$14-Q14</f>
        <v>0.19999999999999996</v>
      </c>
      <c r="R23" s="1">
        <f>$U$14-R14</f>
        <v>0.15000000000000002</v>
      </c>
      <c r="S23" s="1">
        <f>$U$14-S14</f>
        <v>9.9999999999999978E-2</v>
      </c>
      <c r="T23" s="1">
        <f>$U$14-T14</f>
        <v>5.0000000000000044E-2</v>
      </c>
      <c r="U23" s="1">
        <f>$U$14-U14</f>
        <v>0</v>
      </c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8:31">
      <c r="H24" s="1" t="s">
        <v>25</v>
      </c>
      <c r="I24" s="1"/>
      <c r="J24" s="1"/>
      <c r="K24" s="1">
        <f t="shared" ref="K24:T24" si="4">K23*$D$5*$D$7</f>
        <v>0.1</v>
      </c>
      <c r="L24" s="1">
        <f t="shared" si="4"/>
        <v>0.09</v>
      </c>
      <c r="M24" s="1">
        <f t="shared" si="4"/>
        <v>8.0000000000000016E-2</v>
      </c>
      <c r="N24" s="1">
        <f t="shared" si="4"/>
        <v>6.9999999999999993E-2</v>
      </c>
      <c r="O24" s="1">
        <f t="shared" si="4"/>
        <v>6.0000000000000012E-2</v>
      </c>
      <c r="P24" s="1">
        <f t="shared" si="4"/>
        <v>0.05</v>
      </c>
      <c r="Q24" s="1">
        <f t="shared" si="4"/>
        <v>3.9999999999999994E-2</v>
      </c>
      <c r="R24" s="1">
        <f t="shared" si="4"/>
        <v>3.0000000000000006E-2</v>
      </c>
      <c r="S24" s="1">
        <f t="shared" si="4"/>
        <v>1.9999999999999997E-2</v>
      </c>
      <c r="T24" s="1">
        <f t="shared" si="4"/>
        <v>1.0000000000000009E-2</v>
      </c>
      <c r="U24" s="1">
        <f>U23*$D$5*$D$7</f>
        <v>0</v>
      </c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8:31"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8:31"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8:31"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8:31">
      <c r="H28" s="1" t="s">
        <v>26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8:31">
      <c r="H29" s="1" t="s">
        <v>27</v>
      </c>
      <c r="I29" s="1"/>
      <c r="J29" s="1"/>
      <c r="K29" s="3">
        <f>K19</f>
        <v>0.35</v>
      </c>
      <c r="L29" s="3">
        <f t="shared" ref="L29:AE29" si="5">L19</f>
        <v>0.31587499999999996</v>
      </c>
      <c r="M29" s="3">
        <f t="shared" si="5"/>
        <v>0.28350000000000003</v>
      </c>
      <c r="N29" s="3">
        <f t="shared" si="5"/>
        <v>0.25287499999999996</v>
      </c>
      <c r="O29" s="3">
        <f t="shared" si="5"/>
        <v>0.22399999999999998</v>
      </c>
      <c r="P29" s="3">
        <f t="shared" si="5"/>
        <v>0.19687499999999997</v>
      </c>
      <c r="Q29" s="3">
        <f t="shared" si="5"/>
        <v>0.17149999999999996</v>
      </c>
      <c r="R29" s="3">
        <f t="shared" si="5"/>
        <v>0.14787499999999998</v>
      </c>
      <c r="S29" s="3">
        <f t="shared" si="5"/>
        <v>0.126</v>
      </c>
      <c r="T29" s="3">
        <f t="shared" si="5"/>
        <v>0.10587500000000001</v>
      </c>
      <c r="U29" s="3">
        <f t="shared" si="5"/>
        <v>8.7499999999999994E-2</v>
      </c>
      <c r="V29" s="3">
        <f t="shared" si="5"/>
        <v>7.087499999999998E-2</v>
      </c>
      <c r="W29" s="3">
        <f t="shared" si="5"/>
        <v>5.5999999999999994E-2</v>
      </c>
      <c r="X29" s="3">
        <f t="shared" si="5"/>
        <v>4.287499999999999E-2</v>
      </c>
      <c r="Y29" s="3">
        <f t="shared" si="5"/>
        <v>3.1500000000000007E-2</v>
      </c>
      <c r="Z29" s="3">
        <f t="shared" si="5"/>
        <v>2.1874999999999999E-2</v>
      </c>
      <c r="AA29" s="3">
        <f t="shared" si="5"/>
        <v>1.3999999999999993E-2</v>
      </c>
      <c r="AB29" s="3">
        <f t="shared" si="5"/>
        <v>7.8750000000000018E-3</v>
      </c>
      <c r="AC29" s="3">
        <f t="shared" si="5"/>
        <v>3.4999999999999983E-3</v>
      </c>
      <c r="AD29" s="3">
        <f t="shared" si="5"/>
        <v>8.7500000000000154E-4</v>
      </c>
      <c r="AE29" s="3">
        <f t="shared" si="5"/>
        <v>0</v>
      </c>
    </row>
    <row r="30" spans="8:31">
      <c r="H30" s="1" t="s">
        <v>28</v>
      </c>
      <c r="I30" s="1"/>
      <c r="J30" s="1"/>
      <c r="K30" s="3">
        <f>K20</f>
        <v>0.44999999999999996</v>
      </c>
      <c r="L30" s="3">
        <f t="shared" ref="L30:AE30" si="6">L20</f>
        <v>0.4061249999999999</v>
      </c>
      <c r="M30" s="3">
        <f t="shared" si="6"/>
        <v>0.36449999999999999</v>
      </c>
      <c r="N30" s="3">
        <f t="shared" si="6"/>
        <v>0.32512499999999994</v>
      </c>
      <c r="O30" s="3">
        <f t="shared" si="6"/>
        <v>0.28799999999999998</v>
      </c>
      <c r="P30" s="3">
        <f t="shared" si="6"/>
        <v>0.25312499999999999</v>
      </c>
      <c r="Q30" s="3">
        <f t="shared" si="6"/>
        <v>0.22049999999999995</v>
      </c>
      <c r="R30" s="3">
        <f t="shared" si="6"/>
        <v>0.19012499999999999</v>
      </c>
      <c r="S30" s="3">
        <f t="shared" si="6"/>
        <v>0.16199999999999998</v>
      </c>
      <c r="T30" s="3">
        <f t="shared" si="6"/>
        <v>0.136125</v>
      </c>
      <c r="U30" s="3">
        <f t="shared" si="6"/>
        <v>0.11249999999999999</v>
      </c>
      <c r="V30" s="3">
        <f t="shared" si="6"/>
        <v>9.112499999999997E-2</v>
      </c>
      <c r="W30" s="3">
        <f t="shared" si="6"/>
        <v>7.1999999999999995E-2</v>
      </c>
      <c r="X30" s="3">
        <f t="shared" si="6"/>
        <v>5.5124999999999987E-2</v>
      </c>
      <c r="Y30" s="3">
        <f t="shared" si="6"/>
        <v>4.0500000000000008E-2</v>
      </c>
      <c r="Z30" s="3">
        <f t="shared" si="6"/>
        <v>2.8124999999999997E-2</v>
      </c>
      <c r="AA30" s="3">
        <f t="shared" si="6"/>
        <v>1.7999999999999988E-2</v>
      </c>
      <c r="AB30" s="3">
        <f t="shared" si="6"/>
        <v>1.0125000000000002E-2</v>
      </c>
      <c r="AC30" s="3">
        <f t="shared" si="6"/>
        <v>4.4999999999999971E-3</v>
      </c>
      <c r="AD30" s="3">
        <f t="shared" si="6"/>
        <v>1.1250000000000019E-3</v>
      </c>
      <c r="AE30" s="3">
        <f t="shared" si="6"/>
        <v>0</v>
      </c>
    </row>
    <row r="31" spans="8:31">
      <c r="H31" s="1" t="s">
        <v>29</v>
      </c>
      <c r="I31" s="1"/>
      <c r="J31" s="1"/>
      <c r="K31" s="3">
        <f>K20-K24</f>
        <v>0.35</v>
      </c>
      <c r="L31" s="3">
        <f t="shared" ref="L31:AE31" si="7">L20-L24</f>
        <v>0.31612499999999988</v>
      </c>
      <c r="M31" s="3">
        <f t="shared" si="7"/>
        <v>0.28449999999999998</v>
      </c>
      <c r="N31" s="3">
        <f t="shared" si="7"/>
        <v>0.25512499999999994</v>
      </c>
      <c r="O31" s="3">
        <f t="shared" si="7"/>
        <v>0.22799999999999998</v>
      </c>
      <c r="P31" s="3">
        <f t="shared" si="7"/>
        <v>0.203125</v>
      </c>
      <c r="Q31" s="3">
        <f t="shared" si="7"/>
        <v>0.18049999999999994</v>
      </c>
      <c r="R31" s="3">
        <f t="shared" si="7"/>
        <v>0.16012499999999999</v>
      </c>
      <c r="S31" s="3">
        <f t="shared" si="7"/>
        <v>0.14199999999999999</v>
      </c>
      <c r="T31" s="3">
        <f t="shared" si="7"/>
        <v>0.12612499999999999</v>
      </c>
      <c r="U31" s="3">
        <f t="shared" si="7"/>
        <v>0.11249999999999999</v>
      </c>
      <c r="V31" s="3">
        <f t="shared" si="7"/>
        <v>9.112499999999997E-2</v>
      </c>
      <c r="W31" s="3">
        <f t="shared" si="7"/>
        <v>7.1999999999999995E-2</v>
      </c>
      <c r="X31" s="3">
        <f t="shared" si="7"/>
        <v>5.5124999999999987E-2</v>
      </c>
      <c r="Y31" s="3">
        <f t="shared" si="7"/>
        <v>4.0500000000000008E-2</v>
      </c>
      <c r="Z31" s="3">
        <f t="shared" si="7"/>
        <v>2.8124999999999997E-2</v>
      </c>
      <c r="AA31" s="3">
        <f t="shared" si="7"/>
        <v>1.7999999999999988E-2</v>
      </c>
      <c r="AB31" s="3">
        <f t="shared" si="7"/>
        <v>1.0125000000000002E-2</v>
      </c>
      <c r="AC31" s="3">
        <f t="shared" si="7"/>
        <v>4.4999999999999971E-3</v>
      </c>
      <c r="AD31" s="3">
        <f t="shared" si="7"/>
        <v>1.1250000000000019E-3</v>
      </c>
      <c r="AE31" s="3">
        <f t="shared" si="7"/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SPITFIRE2</dc:creator>
  <cp:lastModifiedBy>SPITFIRE2</cp:lastModifiedBy>
  <dcterms:created xsi:type="dcterms:W3CDTF">2020-10-21T19:35:42Z</dcterms:created>
  <dcterms:modified xsi:type="dcterms:W3CDTF">2020-10-21T20:52:35Z</dcterms:modified>
</cp:coreProperties>
</file>