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Mój dysk\10_DK_robo\01 Modelarskie\01 Materiały techniczne\"/>
    </mc:Choice>
  </mc:AlternateContent>
  <xr:revisionPtr revIDLastSave="0" documentId="13_ncr:1_{234DAFC5-F1FB-47AA-9071-38A6AA4D8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1 (2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yaEBxmStaL8fCEf5GGjL+AxKeP0gjOqi0S4Wn2pgb2A="/>
    </ext>
  </extLst>
</workbook>
</file>

<file path=xl/calcChain.xml><?xml version="1.0" encoding="utf-8"?>
<calcChain xmlns="http://schemas.openxmlformats.org/spreadsheetml/2006/main">
  <c r="C11" i="1" l="1"/>
  <c r="C12" i="1" s="1"/>
  <c r="C13" i="1" s="1"/>
  <c r="B11" i="3"/>
  <c r="C11" i="3" s="1"/>
  <c r="D19" i="3"/>
  <c r="D18" i="3"/>
  <c r="D17" i="3"/>
  <c r="B9" i="3"/>
  <c r="B8" i="3"/>
  <c r="B7" i="3"/>
  <c r="B6" i="3"/>
  <c r="C3" i="3"/>
  <c r="B3" i="3"/>
  <c r="D19" i="1"/>
  <c r="D18" i="1"/>
  <c r="D17" i="1"/>
  <c r="C3" i="1"/>
  <c r="B3" i="1"/>
  <c r="D3" i="1" s="1"/>
  <c r="E3" i="1" s="1"/>
  <c r="D3" i="3" l="1"/>
  <c r="E3" i="3" s="1"/>
  <c r="C9" i="3" s="1"/>
  <c r="C12" i="3"/>
  <c r="C13" i="3" s="1"/>
  <c r="D9" i="3"/>
  <c r="C6" i="3" l="1"/>
  <c r="D6" i="3" s="1"/>
  <c r="C8" i="3"/>
  <c r="D8" i="3" s="1"/>
  <c r="C7" i="3"/>
  <c r="D7" i="3" s="1"/>
</calcChain>
</file>

<file path=xl/sharedStrings.xml><?xml version="1.0" encoding="utf-8"?>
<sst xmlns="http://schemas.openxmlformats.org/spreadsheetml/2006/main" count="63" uniqueCount="30">
  <si>
    <t>KV:</t>
  </si>
  <si>
    <t>Napiecie:</t>
  </si>
  <si>
    <t>obroty</t>
  </si>
  <si>
    <t>gaz</t>
  </si>
  <si>
    <t>na min</t>
  </si>
  <si>
    <t>na h</t>
  </si>
  <si>
    <t>Efektywność</t>
  </si>
  <si>
    <t>skok:</t>
  </si>
  <si>
    <t>oczekiwany czas:</t>
  </si>
  <si>
    <t>sek/lap</t>
  </si>
  <si>
    <t>linki</t>
  </si>
  <si>
    <t>L</t>
  </si>
  <si>
    <t>m</t>
  </si>
  <si>
    <t>predkosc</t>
  </si>
  <si>
    <t>V</t>
  </si>
  <si>
    <t>m/s</t>
  </si>
  <si>
    <t>km/h</t>
  </si>
  <si>
    <t>Ustawienia</t>
  </si>
  <si>
    <t xml:space="preserve"> - pomiary rzeczywiste</t>
  </si>
  <si>
    <t>skok</t>
  </si>
  <si>
    <t>motor</t>
  </si>
  <si>
    <t>gaz na Jeti</t>
  </si>
  <si>
    <t>% gazu</t>
  </si>
  <si>
    <t>czas</t>
  </si>
  <si>
    <t>ESC</t>
  </si>
  <si>
    <t>9x6</t>
  </si>
  <si>
    <t>10*7</t>
  </si>
  <si>
    <t>10*6</t>
  </si>
  <si>
    <t>electro carbon light</t>
  </si>
  <si>
    <t>APC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</si>
</sst>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0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right"/>
    </xf>
    <xf numFmtId="0" fontId="2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9" fontId="2" fillId="0" borderId="8" xfId="0" applyNumberFormat="1" applyFont="1" applyBorder="1"/>
    <xf numFmtId="0" fontId="2" fillId="0" borderId="0" xfId="0" applyFont="1"/>
    <xf numFmtId="0" fontId="2" fillId="0" borderId="7" xfId="0" applyFont="1" applyBorder="1"/>
    <xf numFmtId="0" fontId="3" fillId="0" borderId="9" xfId="0" applyFont="1" applyBorder="1"/>
    <xf numFmtId="0" fontId="2" fillId="2" borderId="10" xfId="0" applyFont="1" applyFill="1" applyBorder="1"/>
    <xf numFmtId="9" fontId="2" fillId="0" borderId="11" xfId="0" applyNumberFormat="1" applyFont="1" applyBorder="1"/>
    <xf numFmtId="0" fontId="2" fillId="0" borderId="11" xfId="0" applyFont="1" applyBorder="1"/>
    <xf numFmtId="0" fontId="2" fillId="0" borderId="12" xfId="0" applyFont="1" applyBorder="1"/>
    <xf numFmtId="2" fontId="4" fillId="3" borderId="13" xfId="0" applyNumberFormat="1" applyFont="1" applyFill="1" applyBorder="1"/>
    <xf numFmtId="2" fontId="2" fillId="0" borderId="0" xfId="0" applyNumberFormat="1" applyFont="1"/>
    <xf numFmtId="0" fontId="2" fillId="0" borderId="14" xfId="0" applyFont="1" applyBorder="1"/>
    <xf numFmtId="2" fontId="2" fillId="0" borderId="11" xfId="0" applyNumberFormat="1" applyFont="1" applyBorder="1"/>
    <xf numFmtId="0" fontId="2" fillId="0" borderId="1" xfId="0" applyFont="1" applyBorder="1"/>
    <xf numFmtId="0" fontId="2" fillId="3" borderId="15" xfId="0" applyFont="1" applyFill="1" applyBorder="1"/>
    <xf numFmtId="164" fontId="2" fillId="0" borderId="11" xfId="0" applyNumberFormat="1" applyFont="1" applyBorder="1"/>
    <xf numFmtId="164" fontId="2" fillId="0" borderId="3" xfId="0" applyNumberFormat="1" applyFont="1" applyBorder="1"/>
    <xf numFmtId="164" fontId="4" fillId="4" borderId="15" xfId="0" applyNumberFormat="1" applyFont="1" applyFill="1" applyBorder="1"/>
    <xf numFmtId="0" fontId="4" fillId="0" borderId="11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9" fontId="2" fillId="0" borderId="0" xfId="0" applyNumberFormat="1" applyFont="1"/>
    <xf numFmtId="21" fontId="2" fillId="0" borderId="0" xfId="0" applyNumberFormat="1" applyFont="1"/>
    <xf numFmtId="0" fontId="2" fillId="5" borderId="0" xfId="0" applyFont="1" applyFill="1"/>
    <xf numFmtId="9" fontId="2" fillId="5" borderId="0" xfId="0" applyNumberFormat="1" applyFont="1" applyFill="1"/>
    <xf numFmtId="0" fontId="6" fillId="0" borderId="0" xfId="0" applyFont="1"/>
    <xf numFmtId="0" fontId="5" fillId="0" borderId="0" xfId="0" applyFont="1"/>
    <xf numFmtId="0" fontId="1" fillId="0" borderId="0" xfId="0" applyFont="1"/>
  </cellXfs>
  <cellStyles count="1">
    <cellStyle name="Normalny" xfId="0" builtinId="0"/>
  </cellStyles>
  <dxfs count="2"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workbookViewId="0">
      <selection activeCell="I21" sqref="I21"/>
    </sheetView>
  </sheetViews>
  <sheetFormatPr defaultColWidth="14.44140625" defaultRowHeight="15" customHeight="1" x14ac:dyDescent="0.3"/>
  <cols>
    <col min="1" max="1" width="10.5546875" customWidth="1"/>
    <col min="2" max="2" width="9.109375" customWidth="1"/>
    <col min="3" max="3" width="11.109375" customWidth="1"/>
    <col min="4" max="4" width="11.33203125" customWidth="1"/>
    <col min="5" max="8" width="8.6640625" customWidth="1"/>
    <col min="9" max="9" width="14.88671875" customWidth="1"/>
    <col min="10" max="26" width="8.6640625" customWidth="1"/>
  </cols>
  <sheetData>
    <row r="1" spans="1:9" ht="14.4" x14ac:dyDescent="0.3">
      <c r="A1" s="1" t="s">
        <v>0</v>
      </c>
      <c r="B1" s="2">
        <v>1120</v>
      </c>
      <c r="C1" s="2">
        <v>125</v>
      </c>
      <c r="D1" s="3"/>
      <c r="E1" s="4"/>
    </row>
    <row r="2" spans="1:9" ht="14.4" x14ac:dyDescent="0.3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pans="1:9" ht="14.4" x14ac:dyDescent="0.3">
      <c r="A3" s="9">
        <v>11.5</v>
      </c>
      <c r="B3" s="10">
        <f>A3*B1*B4</f>
        <v>11592</v>
      </c>
      <c r="C3" s="11">
        <f>C1/200</f>
        <v>0.625</v>
      </c>
      <c r="D3" s="12">
        <f>B3*C3</f>
        <v>7245</v>
      </c>
      <c r="E3" s="13">
        <f>D3*60</f>
        <v>434700</v>
      </c>
    </row>
    <row r="4" spans="1:9" ht="14.4" x14ac:dyDescent="0.3">
      <c r="A4" s="14" t="s">
        <v>6</v>
      </c>
      <c r="B4" s="15">
        <v>0.9</v>
      </c>
      <c r="C4" s="16"/>
      <c r="D4" s="17"/>
      <c r="E4" s="18"/>
    </row>
    <row r="5" spans="1:9" ht="14.4" x14ac:dyDescent="0.3">
      <c r="A5" s="1" t="s">
        <v>7</v>
      </c>
      <c r="B5" s="3" t="s">
        <v>8</v>
      </c>
      <c r="C5" s="3"/>
      <c r="D5" s="19">
        <v>4.2</v>
      </c>
      <c r="E5" s="4" t="s">
        <v>9</v>
      </c>
    </row>
    <row r="6" spans="1:9" ht="14.4" x14ac:dyDescent="0.3">
      <c r="A6" s="9"/>
      <c r="B6" s="12"/>
      <c r="C6" s="20"/>
      <c r="D6" s="20"/>
      <c r="E6" s="13"/>
      <c r="F6" s="20"/>
    </row>
    <row r="7" spans="1:9" ht="14.4" x14ac:dyDescent="0.3">
      <c r="A7" s="9"/>
      <c r="B7" s="12"/>
      <c r="C7" s="20"/>
      <c r="D7" s="20"/>
      <c r="E7" s="13"/>
      <c r="F7" s="20"/>
    </row>
    <row r="8" spans="1:9" ht="14.4" x14ac:dyDescent="0.3">
      <c r="A8" s="9"/>
      <c r="B8" s="12"/>
      <c r="C8" s="20"/>
      <c r="D8" s="20"/>
      <c r="E8" s="13"/>
      <c r="F8" s="20"/>
    </row>
    <row r="9" spans="1:9" ht="14.4" x14ac:dyDescent="0.3">
      <c r="A9" s="21"/>
      <c r="B9" s="17"/>
      <c r="C9" s="22"/>
      <c r="D9" s="20"/>
      <c r="E9" s="18"/>
      <c r="F9" s="20"/>
      <c r="G9" s="12"/>
    </row>
    <row r="10" spans="1:9" ht="14.4" x14ac:dyDescent="0.3">
      <c r="A10" s="23" t="s">
        <v>10</v>
      </c>
      <c r="B10" s="3"/>
      <c r="C10" s="3" t="s">
        <v>11</v>
      </c>
      <c r="D10" s="3"/>
      <c r="E10" s="4"/>
    </row>
    <row r="11" spans="1:9" ht="14.4" x14ac:dyDescent="0.3">
      <c r="A11" s="21"/>
      <c r="B11" s="24">
        <v>17</v>
      </c>
      <c r="C11" s="25">
        <f>B11*2*PI()</f>
        <v>106.81415022205297</v>
      </c>
      <c r="D11" s="17" t="s">
        <v>12</v>
      </c>
      <c r="E11" s="18"/>
    </row>
    <row r="12" spans="1:9" ht="15" customHeight="1" x14ac:dyDescent="0.3">
      <c r="A12" s="23" t="s">
        <v>13</v>
      </c>
      <c r="B12" s="3" t="s">
        <v>14</v>
      </c>
      <c r="C12" s="26">
        <f>(C11/D5)</f>
        <v>25.431940529060231</v>
      </c>
      <c r="D12" s="3" t="s">
        <v>15</v>
      </c>
      <c r="E12" s="4"/>
    </row>
    <row r="13" spans="1:9" ht="15" customHeight="1" x14ac:dyDescent="0.3">
      <c r="A13" s="21"/>
      <c r="B13" s="17"/>
      <c r="C13" s="27">
        <f>C12*3600/1000</f>
        <v>91.554985904616828</v>
      </c>
      <c r="D13" s="28" t="s">
        <v>16</v>
      </c>
      <c r="E13" s="18">
        <v>90</v>
      </c>
      <c r="I13" s="12"/>
    </row>
    <row r="15" spans="1:9" ht="15" customHeight="1" x14ac:dyDescent="0.3">
      <c r="A15" s="35" t="s">
        <v>17</v>
      </c>
      <c r="B15" s="35" t="s">
        <v>18</v>
      </c>
      <c r="C15" s="36"/>
    </row>
    <row r="16" spans="1:9" ht="15" customHeight="1" x14ac:dyDescent="0.3">
      <c r="A16" s="29" t="s">
        <v>19</v>
      </c>
      <c r="B16" s="29" t="s">
        <v>20</v>
      </c>
      <c r="C16" s="29" t="s">
        <v>21</v>
      </c>
      <c r="D16" s="12" t="s">
        <v>22</v>
      </c>
      <c r="E16" s="30" t="s">
        <v>23</v>
      </c>
      <c r="F16" s="12" t="s">
        <v>24</v>
      </c>
    </row>
    <row r="17" spans="1:8" ht="15.75" customHeight="1" x14ac:dyDescent="0.3">
      <c r="A17" s="33" t="s">
        <v>25</v>
      </c>
      <c r="B17" s="33">
        <v>1120</v>
      </c>
      <c r="C17" s="33">
        <v>125</v>
      </c>
      <c r="D17" s="34">
        <f t="shared" ref="D17:D19" si="0">C17/200</f>
        <v>0.625</v>
      </c>
      <c r="E17" s="33">
        <v>4.2</v>
      </c>
      <c r="F17" s="33">
        <v>40</v>
      </c>
      <c r="H17" s="37" t="s">
        <v>28</v>
      </c>
    </row>
    <row r="18" spans="1:8" ht="15.75" customHeight="1" x14ac:dyDescent="0.3">
      <c r="A18" s="12" t="s">
        <v>26</v>
      </c>
      <c r="B18" s="12">
        <v>1120</v>
      </c>
      <c r="C18" s="12">
        <v>130</v>
      </c>
      <c r="D18" s="31">
        <f t="shared" si="0"/>
        <v>0.65</v>
      </c>
      <c r="E18" s="12">
        <v>4.2699999999999996</v>
      </c>
      <c r="F18" s="12">
        <v>45</v>
      </c>
      <c r="G18" s="12"/>
      <c r="H18" s="37" t="s">
        <v>29</v>
      </c>
    </row>
    <row r="19" spans="1:8" ht="15.75" customHeight="1" x14ac:dyDescent="0.3">
      <c r="A19" s="12" t="s">
        <v>27</v>
      </c>
      <c r="B19" s="12">
        <v>1120</v>
      </c>
      <c r="C19" s="12">
        <v>145</v>
      </c>
      <c r="D19" s="31">
        <f t="shared" si="0"/>
        <v>0.72499999999999998</v>
      </c>
      <c r="E19" s="12">
        <v>0</v>
      </c>
      <c r="G19" s="12"/>
      <c r="H19" s="37" t="s">
        <v>29</v>
      </c>
    </row>
    <row r="20" spans="1:8" ht="15.75" customHeight="1" x14ac:dyDescent="0.3">
      <c r="A20" s="12"/>
      <c r="B20" s="12"/>
    </row>
    <row r="21" spans="1:8" ht="15.75" customHeight="1" x14ac:dyDescent="0.3"/>
    <row r="22" spans="1:8" ht="15.75" customHeight="1" x14ac:dyDescent="0.3"/>
    <row r="23" spans="1:8" ht="15.75" customHeight="1" x14ac:dyDescent="0.3">
      <c r="A23" s="12"/>
    </row>
    <row r="24" spans="1:8" ht="15.75" customHeight="1" x14ac:dyDescent="0.3">
      <c r="A24" s="12"/>
      <c r="D24" s="32"/>
    </row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</sheetData>
  <conditionalFormatting sqref="D6:D9">
    <cfRule type="cellIs" dxfId="1" priority="1" operator="between">
      <formula>$D$5-0.1</formula>
      <formula>$D$5+0.1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FE95-C0DC-41EF-91AD-9CAE0696753C}">
  <dimension ref="A1:I996"/>
  <sheetViews>
    <sheetView workbookViewId="0">
      <selection activeCell="G9" sqref="G9"/>
    </sheetView>
  </sheetViews>
  <sheetFormatPr defaultColWidth="14.44140625" defaultRowHeight="15" customHeight="1" x14ac:dyDescent="0.3"/>
  <cols>
    <col min="1" max="1" width="10.5546875" customWidth="1"/>
    <col min="2" max="2" width="9.109375" customWidth="1"/>
    <col min="3" max="3" width="11.109375" customWidth="1"/>
    <col min="4" max="4" width="11.33203125" customWidth="1"/>
    <col min="5" max="8" width="8.6640625" customWidth="1"/>
    <col min="9" max="9" width="14.88671875" customWidth="1"/>
    <col min="10" max="26" width="8.6640625" customWidth="1"/>
  </cols>
  <sheetData>
    <row r="1" spans="1:9" ht="14.4" x14ac:dyDescent="0.3">
      <c r="A1" s="1" t="s">
        <v>0</v>
      </c>
      <c r="B1" s="2">
        <v>1120</v>
      </c>
      <c r="C1" s="2">
        <v>160</v>
      </c>
      <c r="D1" s="3"/>
      <c r="E1" s="4"/>
    </row>
    <row r="2" spans="1:9" ht="14.4" x14ac:dyDescent="0.3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pans="1:9" ht="14.4" x14ac:dyDescent="0.3">
      <c r="A3" s="9">
        <v>11.5</v>
      </c>
      <c r="B3" s="10">
        <f>A3*B1*B4</f>
        <v>11592</v>
      </c>
      <c r="C3" s="11">
        <f>C1/200</f>
        <v>0.8</v>
      </c>
      <c r="D3" s="12">
        <f>B3*C3</f>
        <v>9273.6</v>
      </c>
      <c r="E3" s="13">
        <f>D3*60</f>
        <v>556416</v>
      </c>
    </row>
    <row r="4" spans="1:9" ht="14.4" x14ac:dyDescent="0.3">
      <c r="A4" s="14" t="s">
        <v>6</v>
      </c>
      <c r="B4" s="15">
        <v>0.9</v>
      </c>
      <c r="C4" s="16"/>
      <c r="D4" s="17"/>
      <c r="E4" s="18"/>
    </row>
    <row r="5" spans="1:9" ht="14.4" x14ac:dyDescent="0.3">
      <c r="A5" s="1" t="s">
        <v>7</v>
      </c>
      <c r="B5" s="3" t="s">
        <v>8</v>
      </c>
      <c r="C5" s="3"/>
      <c r="D5" s="19">
        <v>4.25</v>
      </c>
      <c r="E5" s="4" t="s">
        <v>9</v>
      </c>
    </row>
    <row r="6" spans="1:9" ht="14.4" x14ac:dyDescent="0.3">
      <c r="A6" s="9">
        <v>5</v>
      </c>
      <c r="B6" s="12">
        <f t="shared" ref="B6:B9" si="0">A6*2.54/100</f>
        <v>0.127</v>
      </c>
      <c r="C6" s="20">
        <f t="shared" ref="C6:C9" si="1">B6*$E$3/1000</f>
        <v>70.66483199999999</v>
      </c>
      <c r="D6" s="20">
        <f t="shared" ref="D6:D9" si="2">(($C$11/1000)/C6)*3600</f>
        <v>5.4416168540440424</v>
      </c>
      <c r="E6" s="13" t="s">
        <v>9</v>
      </c>
      <c r="F6" s="20"/>
    </row>
    <row r="7" spans="1:9" ht="14.4" x14ac:dyDescent="0.3">
      <c r="A7" s="9">
        <v>6</v>
      </c>
      <c r="B7" s="12">
        <f t="shared" si="0"/>
        <v>0.15240000000000001</v>
      </c>
      <c r="C7" s="20">
        <f t="shared" si="1"/>
        <v>84.797798400000005</v>
      </c>
      <c r="D7" s="20">
        <f t="shared" si="2"/>
        <v>4.5346807117033672</v>
      </c>
      <c r="E7" s="13" t="s">
        <v>9</v>
      </c>
      <c r="F7" s="20"/>
    </row>
    <row r="8" spans="1:9" ht="14.4" x14ac:dyDescent="0.3">
      <c r="A8" s="9">
        <v>7</v>
      </c>
      <c r="B8" s="12">
        <f t="shared" si="0"/>
        <v>0.17780000000000001</v>
      </c>
      <c r="C8" s="20">
        <f t="shared" si="1"/>
        <v>98.930764800000006</v>
      </c>
      <c r="D8" s="20">
        <f t="shared" si="2"/>
        <v>3.8868691814600296</v>
      </c>
      <c r="E8" s="13" t="s">
        <v>9</v>
      </c>
      <c r="F8" s="20"/>
    </row>
    <row r="9" spans="1:9" ht="14.4" x14ac:dyDescent="0.3">
      <c r="A9" s="21">
        <v>8</v>
      </c>
      <c r="B9" s="17">
        <f t="shared" si="0"/>
        <v>0.20319999999999999</v>
      </c>
      <c r="C9" s="22">
        <f t="shared" si="1"/>
        <v>113.06373119999999</v>
      </c>
      <c r="D9" s="20">
        <f t="shared" si="2"/>
        <v>3.401010533777526</v>
      </c>
      <c r="E9" s="18" t="s">
        <v>9</v>
      </c>
      <c r="F9" s="20"/>
      <c r="G9" s="12"/>
    </row>
    <row r="10" spans="1:9" ht="14.4" x14ac:dyDescent="0.3">
      <c r="A10" s="23" t="s">
        <v>10</v>
      </c>
      <c r="B10" s="3"/>
      <c r="C10" s="3" t="s">
        <v>11</v>
      </c>
      <c r="D10" s="3"/>
      <c r="E10" s="4"/>
    </row>
    <row r="11" spans="1:9" ht="14.4" x14ac:dyDescent="0.3">
      <c r="A11" s="21"/>
      <c r="B11" s="24">
        <f>15.83+0.5+0.67</f>
        <v>17</v>
      </c>
      <c r="C11" s="25">
        <f>B11*2*PI()</f>
        <v>106.81415022205297</v>
      </c>
      <c r="D11" s="17" t="s">
        <v>12</v>
      </c>
      <c r="E11" s="18"/>
    </row>
    <row r="12" spans="1:9" ht="15" customHeight="1" x14ac:dyDescent="0.3">
      <c r="A12" s="23" t="s">
        <v>13</v>
      </c>
      <c r="B12" s="3" t="s">
        <v>14</v>
      </c>
      <c r="C12" s="26">
        <f>(C11/D5)</f>
        <v>25.132741228718345</v>
      </c>
      <c r="D12" s="3" t="s">
        <v>15</v>
      </c>
      <c r="E12" s="4"/>
    </row>
    <row r="13" spans="1:9" ht="15" customHeight="1" x14ac:dyDescent="0.3">
      <c r="A13" s="21"/>
      <c r="B13" s="17"/>
      <c r="C13" s="27">
        <f>C12*3600/1000</f>
        <v>90.477868423386042</v>
      </c>
      <c r="D13" s="28" t="s">
        <v>16</v>
      </c>
      <c r="E13" s="18"/>
      <c r="I13" s="12"/>
    </row>
    <row r="15" spans="1:9" ht="15" customHeight="1" x14ac:dyDescent="0.3">
      <c r="A15" s="12" t="s">
        <v>17</v>
      </c>
      <c r="B15" s="12" t="s">
        <v>18</v>
      </c>
    </row>
    <row r="16" spans="1:9" ht="15" customHeight="1" x14ac:dyDescent="0.3">
      <c r="A16" s="29" t="s">
        <v>19</v>
      </c>
      <c r="B16" s="29" t="s">
        <v>20</v>
      </c>
      <c r="C16" s="29" t="s">
        <v>21</v>
      </c>
      <c r="D16" s="12" t="s">
        <v>22</v>
      </c>
      <c r="E16" s="30" t="s">
        <v>23</v>
      </c>
      <c r="F16" s="12" t="s">
        <v>24</v>
      </c>
    </row>
    <row r="17" spans="1:7" ht="15.75" customHeight="1" x14ac:dyDescent="0.3">
      <c r="A17" s="12" t="s">
        <v>25</v>
      </c>
      <c r="B17" s="12">
        <v>1120</v>
      </c>
      <c r="C17" s="12">
        <v>125</v>
      </c>
      <c r="D17" s="31">
        <f t="shared" ref="D17:D19" si="3">C17/200</f>
        <v>0.625</v>
      </c>
      <c r="E17" s="12">
        <v>4.2</v>
      </c>
      <c r="F17" s="12">
        <v>40</v>
      </c>
    </row>
    <row r="18" spans="1:7" ht="15.75" customHeight="1" x14ac:dyDescent="0.3">
      <c r="A18" s="12" t="s">
        <v>26</v>
      </c>
      <c r="B18" s="12">
        <v>1120</v>
      </c>
      <c r="C18" s="12">
        <v>130</v>
      </c>
      <c r="D18" s="31">
        <f t="shared" si="3"/>
        <v>0.65</v>
      </c>
      <c r="E18" s="12">
        <v>4.2699999999999996</v>
      </c>
      <c r="F18" s="12">
        <v>45</v>
      </c>
      <c r="G18" s="12"/>
    </row>
    <row r="19" spans="1:7" ht="15.75" customHeight="1" x14ac:dyDescent="0.3">
      <c r="A19" s="12" t="s">
        <v>27</v>
      </c>
      <c r="B19" s="12">
        <v>1120</v>
      </c>
      <c r="C19" s="12">
        <v>145</v>
      </c>
      <c r="D19" s="31">
        <f t="shared" si="3"/>
        <v>0.72499999999999998</v>
      </c>
      <c r="E19" s="12">
        <v>0</v>
      </c>
      <c r="G19" s="12"/>
    </row>
    <row r="20" spans="1:7" ht="15.75" customHeight="1" x14ac:dyDescent="0.3">
      <c r="A20" s="12"/>
      <c r="B20" s="12"/>
    </row>
    <row r="21" spans="1:7" ht="15.75" customHeight="1" x14ac:dyDescent="0.3"/>
    <row r="22" spans="1:7" ht="15.75" customHeight="1" x14ac:dyDescent="0.3"/>
    <row r="23" spans="1:7" ht="15.75" customHeight="1" x14ac:dyDescent="0.3">
      <c r="A23" s="12"/>
    </row>
    <row r="24" spans="1:7" ht="15.75" customHeight="1" x14ac:dyDescent="0.3">
      <c r="A24" s="12"/>
      <c r="D24" s="32"/>
    </row>
    <row r="25" spans="1:7" ht="15.75" customHeight="1" x14ac:dyDescent="0.3"/>
    <row r="26" spans="1:7" ht="15.75" customHeight="1" x14ac:dyDescent="0.3"/>
    <row r="27" spans="1:7" ht="15.75" customHeight="1" x14ac:dyDescent="0.3"/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</sheetData>
  <conditionalFormatting sqref="D6:D9">
    <cfRule type="cellIs" dxfId="0" priority="1" operator="between">
      <formula>$D$5-0.1</formula>
      <formula>$D$5+0.1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Kuras</dc:creator>
  <cp:lastModifiedBy>Dariusz Kuras</cp:lastModifiedBy>
  <dcterms:created xsi:type="dcterms:W3CDTF">2024-02-17T10:31:30Z</dcterms:created>
  <dcterms:modified xsi:type="dcterms:W3CDTF">2025-10-20T06:18:22Z</dcterms:modified>
</cp:coreProperties>
</file>